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51F53A35-802C-4A22-A0F1-5D017528DC08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Pakkumuse esitamise v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21" i="1"/>
  <c r="K20" i="1"/>
  <c r="J53" i="1"/>
  <c r="G53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7" i="1"/>
  <c r="J38" i="1"/>
  <c r="J40" i="1"/>
  <c r="J41" i="1"/>
  <c r="J42" i="1"/>
  <c r="J43" i="1"/>
  <c r="J44" i="1"/>
  <c r="J46" i="1"/>
  <c r="J47" i="1"/>
  <c r="J48" i="1"/>
  <c r="J49" i="1"/>
  <c r="J50" i="1"/>
  <c r="J51" i="1"/>
  <c r="J52" i="1"/>
  <c r="J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8" i="1"/>
  <c r="I40" i="1"/>
  <c r="I41" i="1"/>
  <c r="I42" i="1"/>
  <c r="I43" i="1"/>
  <c r="I44" i="1"/>
  <c r="I46" i="1"/>
  <c r="I47" i="1"/>
  <c r="I48" i="1"/>
  <c r="I49" i="1"/>
  <c r="I50" i="1"/>
  <c r="I51" i="1"/>
  <c r="I52" i="1"/>
  <c r="I11" i="1"/>
  <c r="F16" i="1"/>
  <c r="F12" i="1"/>
  <c r="F13" i="1"/>
  <c r="F14" i="1"/>
  <c r="F15" i="1"/>
  <c r="F11" i="1"/>
</calcChain>
</file>

<file path=xl/sharedStrings.xml><?xml version="1.0" encoding="utf-8"?>
<sst xmlns="http://schemas.openxmlformats.org/spreadsheetml/2006/main" count="212" uniqueCount="182">
  <si>
    <t>Toode</t>
  </si>
  <si>
    <t>1.</t>
  </si>
  <si>
    <t>pannkook soolase täidisega 1</t>
  </si>
  <si>
    <t>2.</t>
  </si>
  <si>
    <t>pannkook soolase täidisega 2</t>
  </si>
  <si>
    <t>3.</t>
  </si>
  <si>
    <t>pannkook soolase täidisega 3</t>
  </si>
  <si>
    <t>4.</t>
  </si>
  <si>
    <t>pannkook magusa täidisega 1</t>
  </si>
  <si>
    <t>5.</t>
  </si>
  <si>
    <t>pannkook magusa täidisega 2</t>
  </si>
  <si>
    <t>6.</t>
  </si>
  <si>
    <t>pannkook magusa täidisega 3</t>
  </si>
  <si>
    <t>7.</t>
  </si>
  <si>
    <t>8.</t>
  </si>
  <si>
    <t>9.</t>
  </si>
  <si>
    <t>10.</t>
  </si>
  <si>
    <t>11.</t>
  </si>
  <si>
    <t>12.</t>
  </si>
  <si>
    <t>hamburger 1</t>
  </si>
  <si>
    <t>13.</t>
  </si>
  <si>
    <t>hamburger 2</t>
  </si>
  <si>
    <t>14.</t>
  </si>
  <si>
    <t>15.</t>
  </si>
  <si>
    <t>16.</t>
  </si>
  <si>
    <t>kartulisalat 1</t>
  </si>
  <si>
    <t>17.</t>
  </si>
  <si>
    <t>kartulisalat 2</t>
  </si>
  <si>
    <t>18.</t>
  </si>
  <si>
    <t>19.</t>
  </si>
  <si>
    <t>pastasalat 1</t>
  </si>
  <si>
    <t>20.</t>
  </si>
  <si>
    <t>pastasalat 2</t>
  </si>
  <si>
    <t>22.</t>
  </si>
  <si>
    <t>23.</t>
  </si>
  <si>
    <t>1 kg hind km-ta</t>
  </si>
  <si>
    <t>Jrk nr</t>
  </si>
  <si>
    <t xml:space="preserve">wrap </t>
  </si>
  <si>
    <t>VÕILEIVAD</t>
  </si>
  <si>
    <t>võileib 1 (leivaga)</t>
  </si>
  <si>
    <t>võileib 2 (leivaga)</t>
  </si>
  <si>
    <t>võileib 3 (saiaga)</t>
  </si>
  <si>
    <t>võileib 4 (saiaga)</t>
  </si>
  <si>
    <t>võileib 5 (saiaga)</t>
  </si>
  <si>
    <t>PANNKOOGID</t>
  </si>
  <si>
    <t>väikesed pannkoogid 1</t>
  </si>
  <si>
    <t>väikesed pannkoogid 3</t>
  </si>
  <si>
    <t>väikesed pannkoogid 2</t>
  </si>
  <si>
    <t xml:space="preserve">caesar salat </t>
  </si>
  <si>
    <t xml:space="preserve">SALATID </t>
  </si>
  <si>
    <t>PUDRUD</t>
  </si>
  <si>
    <t>hommikupuder 1</t>
  </si>
  <si>
    <t>hommikupuder 2</t>
  </si>
  <si>
    <t xml:space="preserve">PEAROAD </t>
  </si>
  <si>
    <t>pastaroog 1</t>
  </si>
  <si>
    <t>pastaroog 2</t>
  </si>
  <si>
    <t>pearoog lihaga 1</t>
  </si>
  <si>
    <t>pearoog lihaga 2</t>
  </si>
  <si>
    <t>pearoog lihaga 3</t>
  </si>
  <si>
    <t>24.</t>
  </si>
  <si>
    <t>25.</t>
  </si>
  <si>
    <t>26.</t>
  </si>
  <si>
    <t>27.</t>
  </si>
  <si>
    <t>28.</t>
  </si>
  <si>
    <t>29.</t>
  </si>
  <si>
    <t>30.</t>
  </si>
  <si>
    <t>SUPID</t>
  </si>
  <si>
    <t>püreesupp 1</t>
  </si>
  <si>
    <t>püreesupp 2</t>
  </si>
  <si>
    <t>punane supp 1</t>
  </si>
  <si>
    <t>punane supp 2</t>
  </si>
  <si>
    <t>supp 1</t>
  </si>
  <si>
    <t>supp 2</t>
  </si>
  <si>
    <t>supp 3</t>
  </si>
  <si>
    <t>31.</t>
  </si>
  <si>
    <t>32.</t>
  </si>
  <si>
    <t>33.</t>
  </si>
  <si>
    <t>34.</t>
  </si>
  <si>
    <t>35.</t>
  </si>
  <si>
    <t>36.</t>
  </si>
  <si>
    <t>37.</t>
  </si>
  <si>
    <t>Toote nimetus</t>
  </si>
  <si>
    <t>Toote kirjeldus</t>
  </si>
  <si>
    <t>Toote kaal g</t>
  </si>
  <si>
    <t xml:space="preserve">Toote hind km-ta </t>
  </si>
  <si>
    <t>Pakkuda tuleb erinevad tooted, ei tohi positsioonide lõikes korduda v.a. kui pakutakse erinevatest toodetest kombineeritud valikut.</t>
  </si>
  <si>
    <t>Palun ära muuda siin olevat valemit!</t>
  </si>
  <si>
    <t>Riigihanke osa 5 - pakendatud portsjontoitude tellimine - pakkumuse esitamise vorm</t>
  </si>
  <si>
    <t xml:space="preserve">Pakkuda tuleb kõiki nimekirjas toodud tooteid (kokku 37 tk). Täita tuleb kõik lahtrid. Ükski lahter tühjaks jääda ei tohi. </t>
  </si>
  <si>
    <t>Riigihanke osa: 5</t>
  </si>
  <si>
    <r>
      <t xml:space="preserve">KOGUMAKSUMUS KÄIBEMAKSUTA KOKKU (toodud maksumus tuleb sisestada ka riigihangete registri pakkumuse maksumuse vormile). </t>
    </r>
    <r>
      <rPr>
        <b/>
        <sz val="16"/>
        <color rgb="FFFF0000"/>
        <rFont val="Calibri"/>
        <family val="2"/>
        <charset val="186"/>
        <scheme val="minor"/>
      </rPr>
      <t>NB! Kuulub hindamisele!</t>
    </r>
  </si>
  <si>
    <t>rosolje/punane salat</t>
  </si>
  <si>
    <t xml:space="preserve">Kõik maksumused palume esitada käibemaksuta! </t>
  </si>
  <si>
    <t>Pakkuja nimi: OÜ Adiantro</t>
  </si>
  <si>
    <t>Pannkook singi-juustu täidisega, hapukoorekaste</t>
  </si>
  <si>
    <t>250g</t>
  </si>
  <si>
    <t>Pannkook hakkliha täidisega, hapukoorekaste</t>
  </si>
  <si>
    <t>Pannkook kohupiima täidisega, maasikamoosiga</t>
  </si>
  <si>
    <t>Pannkook õuna-karamellitäidisega</t>
  </si>
  <si>
    <t>Pannkook šokolaadi-vaniljekreemi täidisega</t>
  </si>
  <si>
    <t>Ameerikapärased pannkoogid karamelliga</t>
  </si>
  <si>
    <t>Minipannkoogid šokolaadikastmega</t>
  </si>
  <si>
    <t>Kartulisalat muna ja lihaga</t>
  </si>
  <si>
    <t>Kartulisalat singiga</t>
  </si>
  <si>
    <t>Rosolje</t>
  </si>
  <si>
    <t>Pastasalat singiga</t>
  </si>
  <si>
    <t>Pastasalat kanaga</t>
  </si>
  <si>
    <t>Caesari salat kanaga</t>
  </si>
  <si>
    <t>350g</t>
  </si>
  <si>
    <t>Kaerahelbepuder</t>
  </si>
  <si>
    <t>Neljaviljapuder</t>
  </si>
  <si>
    <t>Koorene pasta köögiviljade ja kanaga</t>
  </si>
  <si>
    <t>Pasta Carbonara</t>
  </si>
  <si>
    <t>Kana karri, riis, värske salat</t>
  </si>
  <si>
    <t>Köögivilja-lihapajaroog</t>
  </si>
  <si>
    <t>Kookose-kõrvitsapüreesupp</t>
  </si>
  <si>
    <t>Juustupüreesupp</t>
  </si>
  <si>
    <t>Borš</t>
  </si>
  <si>
    <t>Seljanka</t>
  </si>
  <si>
    <t>Frikadelli-köögiviljasupp</t>
  </si>
  <si>
    <t>Pasta-kanasupp</t>
  </si>
  <si>
    <t>Kalasupp</t>
  </si>
  <si>
    <t>500g</t>
  </si>
  <si>
    <t>400g</t>
  </si>
  <si>
    <t>Burger veiselihapihvi, juustu ja salatiga</t>
  </si>
  <si>
    <t>Wrap kana ja köögiviljadega</t>
  </si>
  <si>
    <t>150g</t>
  </si>
  <si>
    <t>Tortilla, küpsetatud kana, toorjuust, kurk, paprika ja värske salat</t>
  </si>
  <si>
    <t>Burger kanapihvi, juustu ja salatiga</t>
  </si>
  <si>
    <t>Pannkook sulajuustu ja suitsukanaga, küüslaugukaste</t>
  </si>
  <si>
    <t>200g</t>
  </si>
  <si>
    <t>Minipannkoogid (20 tk) tuhksuhkru ja šokolaadikastmega</t>
  </si>
  <si>
    <t>Minipannkoogid singi-juustuga, hapukoorekastmega</t>
  </si>
  <si>
    <t>Sealihapalad koorekastmes, kartulitambi ja värske salatiga</t>
  </si>
  <si>
    <r>
      <t xml:space="preserve">Burgerisai, veiselihapihv, juust, kapsa-porgandisalat </t>
    </r>
    <r>
      <rPr>
        <b/>
        <sz val="8"/>
        <color theme="1"/>
        <rFont val="Calibri"/>
        <family val="2"/>
        <charset val="186"/>
        <scheme val="minor"/>
      </rPr>
      <t>(allergeenid - seesamiseemned, sinep)</t>
    </r>
  </si>
  <si>
    <r>
      <t xml:space="preserve">Burgerisai, kanalihapihv, juust, kapsa-porgandisalat </t>
    </r>
    <r>
      <rPr>
        <b/>
        <sz val="8"/>
        <color theme="1"/>
        <rFont val="Calibri"/>
        <family val="2"/>
        <charset val="186"/>
        <scheme val="minor"/>
      </rPr>
      <t>(allergeenid - seesamiseemned, sinep)</t>
    </r>
  </si>
  <si>
    <r>
      <t xml:space="preserve">Soolased pannkoogid täidetud singi ja juustuga, hapukoore-küüslaugukastmega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</si>
  <si>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Soolased pannkoogid täidetud hakkliha-juustu seguga küüslaugukastmega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</si>
  <si>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Soolased pannkoogid täidetud sulajuustu ja suitsukanaga, küüslaugukastmega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</si>
  <si>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Magusad pannkoogid täidetud vanilje-kohupiimaga ja kastmeks maasikamoos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</si>
  <si>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Magusad pannkoogid täidetud ahjuõuna ja vaniljekastmega, karamellikastmega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</si>
  <si>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Pannkoogid täidetud šokolaadi ja vaniljevahuga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</si>
  <si>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Ameerikapärased pannkoogid (8tk) tuhksuhkru ja karamellikastmega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</si>
  <si>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Minipannkoogid (15tk) singi ja juustuga, hapukoore-küüslaugukastmega </t>
    </r>
    <r>
      <rPr>
        <b/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</si>
  <si>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Kartulisalat muna, liha, hapukurgi, kurgi ja majonees-hapukoore kastmega </t>
    </r>
    <r>
      <rPr>
        <sz val="8"/>
        <color theme="1"/>
        <rFont val="Calibri"/>
        <family val="2"/>
        <charset val="186"/>
        <scheme val="minor"/>
      </rPr>
      <t>(allergeenid - sinep, laktoos, muna)</t>
    </r>
  </si>
  <si>
    <r>
      <t xml:space="preserve">Kartulisalat peedi, soolaheeringa, hapukurgi ja värske kurgiga, majoneesi ja hapukoore kastmega </t>
    </r>
    <r>
      <rPr>
        <sz val="8"/>
        <color theme="1"/>
        <rFont val="Calibri"/>
        <family val="2"/>
        <charset val="186"/>
        <scheme val="minor"/>
      </rPr>
      <t>(allergeenid - kala, laktoos, sinep)</t>
    </r>
  </si>
  <si>
    <r>
      <t xml:space="preserve">Kartulisalat singi, hapukurgi, värske kurgi, porgandi ja majoneesi-hapukoore kastmega </t>
    </r>
    <r>
      <rPr>
        <sz val="8"/>
        <color theme="1"/>
        <rFont val="Calibri"/>
        <family val="2"/>
        <charset val="186"/>
        <scheme val="minor"/>
      </rPr>
      <t>(allergeenid -  laktoos, sinep)</t>
    </r>
  </si>
  <si>
    <r>
      <t xml:space="preserve">Pastasalat singi, kurgi, porgandi, õuna ja majoneesi-hapukooredressinguga </t>
    </r>
    <r>
      <rPr>
        <sz val="8"/>
        <color theme="1"/>
        <rFont val="Calibri"/>
        <family val="2"/>
        <charset val="186"/>
        <scheme val="minor"/>
      </rPr>
      <t>(allergeenid - gluteen, laktoos, sinep)</t>
    </r>
  </si>
  <si>
    <r>
      <t xml:space="preserve">Pastasalat kana, kurgi, porgandi ja majoneesi-hapukooredressinguga </t>
    </r>
    <r>
      <rPr>
        <sz val="8"/>
        <color theme="1"/>
        <rFont val="Calibri"/>
        <family val="2"/>
        <charset val="186"/>
        <scheme val="minor"/>
      </rPr>
      <t>(allergeenid - gluteen, laktoos, sinep)</t>
    </r>
  </si>
  <si>
    <r>
      <t xml:space="preserve">Roomasalat, kirsstomat, grillitud kana, parmesan ja caesari kaste </t>
    </r>
    <r>
      <rPr>
        <sz val="8"/>
        <color theme="1"/>
        <rFont val="Calibri"/>
        <family val="2"/>
        <charset val="186"/>
        <scheme val="minor"/>
      </rPr>
      <t>(allergeenid - kala, piim, muna, sinep)</t>
    </r>
  </si>
  <si>
    <r>
      <t xml:space="preserve">Kaerahelbed, piim, vesi, sool, suhkur, või ja moos </t>
    </r>
    <r>
      <rPr>
        <sz val="8"/>
        <color theme="1"/>
        <rFont val="Calibri"/>
        <family val="2"/>
        <charset val="186"/>
        <scheme val="minor"/>
      </rPr>
      <t>(allergeenid - gluteen, laktoos)</t>
    </r>
  </si>
  <si>
    <r>
      <t xml:space="preserve">Neljaviljahelbed, piim, vesi, sool, suhkur, või ja moos  </t>
    </r>
    <r>
      <rPr>
        <sz val="8"/>
        <color theme="1"/>
        <rFont val="Calibri"/>
        <family val="2"/>
        <charset val="186"/>
        <scheme val="minor"/>
      </rPr>
      <t>(allergeenid - gluteen, laktoos)</t>
    </r>
  </si>
  <si>
    <r>
      <t xml:space="preserve">Pajaroog pasta, köögiviljade ja kanaga, koorene </t>
    </r>
    <r>
      <rPr>
        <sz val="8"/>
        <color theme="1"/>
        <rFont val="Calibri"/>
        <family val="2"/>
        <charset val="186"/>
        <scheme val="minor"/>
      </rPr>
      <t>(allergeenid - gluteen, laktoos, sinep)</t>
    </r>
  </si>
  <si>
    <r>
      <t xml:space="preserve">Spagetid, sink, parmesan, koor ja muna </t>
    </r>
    <r>
      <rPr>
        <sz val="8"/>
        <color theme="1"/>
        <rFont val="Calibri"/>
        <family val="2"/>
        <charset val="186"/>
        <scheme val="minor"/>
      </rPr>
      <t>(allergeenid - gluteen, laktoos, muna)</t>
    </r>
  </si>
  <si>
    <r>
      <t xml:space="preserve">Koorene sealihakaste, kartulipudru ja värske salatiga </t>
    </r>
    <r>
      <rPr>
        <sz val="8"/>
        <color theme="1"/>
        <rFont val="Calibri"/>
        <family val="2"/>
        <charset val="186"/>
        <scheme val="minor"/>
      </rPr>
      <t>(allergeenid - laktoos, vähesel määral gluteen, sinep)</t>
    </r>
  </si>
  <si>
    <r>
      <t xml:space="preserve">Kana kookose-karrikastmega, basmatiriisi ja värske salatiga </t>
    </r>
    <r>
      <rPr>
        <sz val="8"/>
        <color theme="1"/>
        <rFont val="Calibri"/>
        <family val="2"/>
        <charset val="186"/>
        <scheme val="minor"/>
      </rPr>
      <t>(vähesel määral laktoos)</t>
    </r>
  </si>
  <si>
    <r>
      <t xml:space="preserve">Kergelt vürtsikas ühepajatoit köögiviljade ja sealihaga </t>
    </r>
    <r>
      <rPr>
        <sz val="8"/>
        <color theme="1"/>
        <rFont val="Calibri"/>
        <family val="2"/>
        <charset val="186"/>
        <scheme val="minor"/>
      </rPr>
      <t>(allergeene ei ole)</t>
    </r>
  </si>
  <si>
    <r>
      <t xml:space="preserve">Eestipärane seljanka mitme liha, hapukurgi, kartuli ja sibulaga, hapukoorega </t>
    </r>
    <r>
      <rPr>
        <sz val="8"/>
        <color theme="1"/>
        <rFont val="Calibri"/>
        <family val="2"/>
        <charset val="186"/>
        <scheme val="minor"/>
      </rPr>
      <t>(allergeenid -laktoos, gluteen, sinep)</t>
    </r>
  </si>
  <si>
    <r>
      <t xml:space="preserve">Juustune püreesupp (ilma lihata) võimalus tellida ka liha juurde (kana või peekon vms) </t>
    </r>
    <r>
      <rPr>
        <sz val="8"/>
        <color theme="1"/>
        <rFont val="Calibri"/>
        <family val="2"/>
        <charset val="186"/>
        <scheme val="minor"/>
      </rPr>
      <t>(allergeenid - ei ole; sobib taimetoitlastele)</t>
    </r>
  </si>
  <si>
    <r>
      <t xml:space="preserve">Kõrvitsapüreesupp kookospiimaga (ilma lihata) võimalus tellida ka liha juurde (kana või peekon vms) </t>
    </r>
    <r>
      <rPr>
        <sz val="8"/>
        <color theme="1"/>
        <rFont val="Calibri"/>
        <family val="2"/>
        <charset val="186"/>
        <scheme val="minor"/>
      </rPr>
      <t>(allergeenid - ei ole; sobib veganitele/taimetoitlastele)</t>
    </r>
  </si>
  <si>
    <r>
      <t xml:space="preserve">Kanasupp pasta ja köögiviljadega </t>
    </r>
    <r>
      <rPr>
        <sz val="8"/>
        <color theme="1"/>
        <rFont val="Calibri"/>
        <family val="2"/>
        <charset val="186"/>
        <scheme val="minor"/>
      </rPr>
      <t>(allergeenid - gluteen)</t>
    </r>
  </si>
  <si>
    <r>
      <t xml:space="preserve">Kodune frikatellisupp köögiviljadega </t>
    </r>
    <r>
      <rPr>
        <sz val="8"/>
        <color theme="1"/>
        <rFont val="Calibri"/>
        <family val="2"/>
        <charset val="186"/>
        <scheme val="minor"/>
      </rPr>
      <t>(Allergeene ei ole)</t>
    </r>
  </si>
  <si>
    <r>
      <t xml:space="preserve">Koorene kalasupp riisi ja köögiviljadega </t>
    </r>
    <r>
      <rPr>
        <sz val="8"/>
        <color theme="1"/>
        <rFont val="Calibri"/>
        <family val="2"/>
        <charset val="186"/>
        <scheme val="minor"/>
      </rPr>
      <t>(allergeenid - kala, laktoos)</t>
    </r>
  </si>
  <si>
    <r>
      <t xml:space="preserve">Kodune tummine hapukapsa-peedisupp kanalihaga ja hapukoorega </t>
    </r>
    <r>
      <rPr>
        <sz val="8"/>
        <color theme="1"/>
        <rFont val="Calibri"/>
        <family val="2"/>
        <charset val="186"/>
        <scheme val="minor"/>
      </rPr>
      <t>(laktoos, sinep)</t>
    </r>
  </si>
  <si>
    <t>Võileb singivahuga</t>
  </si>
  <si>
    <t>Mustal leival serveeritud singi-toorjuustuvaht värske salatiga</t>
  </si>
  <si>
    <t>60g</t>
  </si>
  <si>
    <t>Võileib praeliha ja hapukurgiga</t>
  </si>
  <si>
    <t xml:space="preserve">Mustal leival serveeritud ahjuprae viil, majoneesi ja hapukurgiga ja värske salatiga </t>
  </si>
  <si>
    <t>70g</t>
  </si>
  <si>
    <t>Võileib (võisai) singiga</t>
  </si>
  <si>
    <t>Võileib (võisai) juustuga</t>
  </si>
  <si>
    <t>Võileib juustuga, merevaik ja kurgiviil</t>
  </si>
  <si>
    <t>Võileib singiga, merevaik ja kurgiviil</t>
  </si>
  <si>
    <t>Minicroissant köögiviljade ja singiga</t>
  </si>
  <si>
    <t>minicroissant, värske salat, kurk, toorjuust ja sink</t>
  </si>
  <si>
    <t>80g</t>
  </si>
  <si>
    <t>Pakkuja täpsustus</t>
  </si>
  <si>
    <t>- rida 9 (pannkook soolase täidisega 1): 1 kg hind 8,90€ - 250 g hind on 2,23 €;</t>
  </si>
  <si>
    <t>- rida 10 (pannkook soolase täidisega 2): 1 kg hind 8,90€ - 250 g hind on 2,23 €;</t>
  </si>
  <si>
    <t>- rida 15 (väikesed pannkoogid 1): 1 kg hind 8,20€ - 250 g hind on 2,05 €.</t>
  </si>
  <si>
    <t>2025 hinnad THI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</si>
</sst>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2" fontId="4" fillId="3" borderId="1" xfId="0" applyNumberFormat="1" applyFont="1" applyFill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6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horizontal="left" vertical="top"/>
      <protection locked="0"/>
    </xf>
    <xf numFmtId="164" fontId="3" fillId="6" borderId="1" xfId="0" applyNumberFormat="1" applyFont="1" applyFill="1" applyBorder="1"/>
    <xf numFmtId="0" fontId="10" fillId="7" borderId="1" xfId="0" applyFont="1" applyFill="1" applyBorder="1" applyAlignment="1" applyProtection="1">
      <alignment horizontal="left" vertical="top"/>
      <protection locked="0"/>
    </xf>
    <xf numFmtId="164" fontId="3" fillId="7" borderId="1" xfId="0" applyNumberFormat="1" applyFont="1" applyFill="1" applyBorder="1"/>
    <xf numFmtId="0" fontId="10" fillId="8" borderId="1" xfId="0" applyFont="1" applyFill="1" applyBorder="1" applyAlignment="1" applyProtection="1">
      <alignment horizontal="left" vertical="top"/>
      <protection locked="0"/>
    </xf>
    <xf numFmtId="164" fontId="3" fillId="8" borderId="1" xfId="0" applyNumberFormat="1" applyFont="1" applyFill="1" applyBorder="1"/>
    <xf numFmtId="0" fontId="10" fillId="15" borderId="1" xfId="0" applyFont="1" applyFill="1" applyBorder="1" applyAlignment="1" applyProtection="1">
      <alignment horizontal="left" vertical="top"/>
      <protection locked="0"/>
    </xf>
    <xf numFmtId="164" fontId="3" fillId="15" borderId="1" xfId="0" applyNumberFormat="1" applyFont="1" applyFill="1" applyBorder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2" fillId="15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/>
    <xf numFmtId="0" fontId="2" fillId="15" borderId="1" xfId="0" applyFont="1" applyFill="1" applyBorder="1"/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7" fillId="9" borderId="2" xfId="0" applyFont="1" applyFill="1" applyBorder="1" applyAlignment="1">
      <alignment horizontal="left" vertical="top"/>
    </xf>
    <xf numFmtId="0" fontId="7" fillId="9" borderId="3" xfId="0" applyFont="1" applyFill="1" applyBorder="1" applyAlignment="1">
      <alignment horizontal="left" vertical="top"/>
    </xf>
    <xf numFmtId="0" fontId="7" fillId="9" borderId="4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6" fillId="10" borderId="2" xfId="0" applyFont="1" applyFill="1" applyBorder="1" applyAlignment="1" applyProtection="1">
      <alignment horizontal="left" vertical="center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6" fillId="10" borderId="4" xfId="0" applyFont="1" applyFill="1" applyBorder="1" applyAlignment="1" applyProtection="1">
      <alignment horizontal="left" vertical="center"/>
      <protection locked="0"/>
    </xf>
    <xf numFmtId="0" fontId="6" fillId="11" borderId="2" xfId="0" applyFont="1" applyFill="1" applyBorder="1" applyAlignment="1" applyProtection="1">
      <alignment horizontal="left" vertical="center"/>
      <protection locked="0"/>
    </xf>
    <xf numFmtId="0" fontId="6" fillId="11" borderId="3" xfId="0" applyFont="1" applyFill="1" applyBorder="1" applyAlignment="1" applyProtection="1">
      <alignment horizontal="left" vertical="center"/>
      <protection locked="0"/>
    </xf>
    <xf numFmtId="0" fontId="6" fillId="11" borderId="4" xfId="0" applyFont="1" applyFill="1" applyBorder="1" applyAlignment="1" applyProtection="1">
      <alignment horizontal="left" vertical="center"/>
      <protection locked="0"/>
    </xf>
    <xf numFmtId="0" fontId="9" fillId="12" borderId="2" xfId="0" applyFont="1" applyFill="1" applyBorder="1" applyAlignment="1" applyProtection="1">
      <alignment horizontal="left" vertical="top"/>
      <protection locked="0"/>
    </xf>
    <xf numFmtId="0" fontId="9" fillId="12" borderId="3" xfId="0" applyFont="1" applyFill="1" applyBorder="1" applyAlignment="1" applyProtection="1">
      <alignment horizontal="left" vertical="top"/>
      <protection locked="0"/>
    </xf>
    <xf numFmtId="0" fontId="9" fillId="12" borderId="4" xfId="0" applyFont="1" applyFill="1" applyBorder="1" applyAlignment="1" applyProtection="1">
      <alignment horizontal="left" vertical="top"/>
      <protection locked="0"/>
    </xf>
    <xf numFmtId="0" fontId="9" fillId="13" borderId="2" xfId="0" applyFont="1" applyFill="1" applyBorder="1" applyAlignment="1" applyProtection="1">
      <alignment horizontal="left" vertical="top"/>
      <protection locked="0"/>
    </xf>
    <xf numFmtId="0" fontId="9" fillId="13" borderId="3" xfId="0" applyFont="1" applyFill="1" applyBorder="1" applyAlignment="1" applyProtection="1">
      <alignment horizontal="left" vertical="top"/>
      <protection locked="0"/>
    </xf>
    <xf numFmtId="0" fontId="9" fillId="13" borderId="4" xfId="0" applyFont="1" applyFill="1" applyBorder="1" applyAlignment="1" applyProtection="1">
      <alignment horizontal="left" vertical="top"/>
      <protection locked="0"/>
    </xf>
    <xf numFmtId="0" fontId="9" fillId="14" borderId="2" xfId="0" applyFont="1" applyFill="1" applyBorder="1" applyAlignment="1" applyProtection="1">
      <alignment horizontal="left" vertical="top"/>
      <protection locked="0"/>
    </xf>
    <xf numFmtId="0" fontId="9" fillId="14" borderId="3" xfId="0" applyFont="1" applyFill="1" applyBorder="1" applyAlignment="1" applyProtection="1">
      <alignment horizontal="left" vertical="top"/>
      <protection locked="0"/>
    </xf>
    <xf numFmtId="0" fontId="9" fillId="14" borderId="4" xfId="0" applyFont="1" applyFill="1" applyBorder="1" applyAlignment="1" applyProtection="1">
      <alignment horizontal="left" vertical="top"/>
      <protection locked="0"/>
    </xf>
    <xf numFmtId="0" fontId="9" fillId="16" borderId="2" xfId="0" applyFont="1" applyFill="1" applyBorder="1" applyAlignment="1" applyProtection="1">
      <alignment horizontal="left" vertical="top"/>
      <protection locked="0"/>
    </xf>
    <xf numFmtId="0" fontId="9" fillId="16" borderId="3" xfId="0" applyFont="1" applyFill="1" applyBorder="1" applyAlignment="1" applyProtection="1">
      <alignment horizontal="left" vertical="top"/>
      <protection locked="0"/>
    </xf>
    <xf numFmtId="0" fontId="9" fillId="16" borderId="4" xfId="0" applyFont="1" applyFill="1" applyBorder="1" applyAlignment="1" applyProtection="1">
      <alignment horizontal="left" vertical="top"/>
      <protection locked="0"/>
    </xf>
    <xf numFmtId="2" fontId="3" fillId="0" borderId="0" xfId="0" applyNumberFormat="1" applyFont="1"/>
    <xf numFmtId="2" fontId="4" fillId="3" borderId="6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164" fontId="15" fillId="0" borderId="1" xfId="0" applyNumberFormat="1" applyFont="1" applyBorder="1"/>
    <xf numFmtId="0" fontId="1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topLeftCell="F1" zoomScale="90" zoomScaleNormal="90" workbookViewId="0">
      <selection activeCell="I8" sqref="I8:J8"/>
    </sheetView>
  </sheetViews>
  <sheetFormatPr defaultColWidth="8.6328125" defaultRowHeight="14.5" x14ac:dyDescent="0.35"/>
  <cols>
    <col min="1" max="1" width="7" style="2" customWidth="1"/>
    <col min="2" max="2" width="35.90625" style="2" customWidth="1"/>
    <col min="3" max="4" width="26.453125" style="2" customWidth="1"/>
    <col min="5" max="5" width="16.90625" style="2" customWidth="1"/>
    <col min="6" max="6" width="16" style="2" customWidth="1"/>
    <col min="7" max="7" width="15.6328125" style="2" customWidth="1"/>
    <col min="8" max="8" width="8.6328125" style="2"/>
    <col min="9" max="9" width="17.90625" style="2" bestFit="1" customWidth="1"/>
    <col min="10" max="10" width="14.90625" style="2" customWidth="1"/>
    <col min="11" max="16384" width="8.6328125" style="2"/>
  </cols>
  <sheetData>
    <row r="1" spans="1:10" ht="15.5" x14ac:dyDescent="0.35">
      <c r="A1" s="41" t="s">
        <v>87</v>
      </c>
      <c r="B1" s="41"/>
      <c r="C1" s="41"/>
      <c r="D1" s="41"/>
    </row>
    <row r="2" spans="1:10" ht="15.5" x14ac:dyDescent="0.35">
      <c r="A2" s="42"/>
      <c r="B2" s="42"/>
      <c r="C2" s="42"/>
      <c r="D2" s="42"/>
    </row>
    <row r="3" spans="1:10" ht="15.5" x14ac:dyDescent="0.35">
      <c r="A3" s="47" t="s">
        <v>93</v>
      </c>
      <c r="B3" s="48"/>
      <c r="C3" s="48"/>
      <c r="D3" s="49"/>
      <c r="F3" s="2" t="s">
        <v>177</v>
      </c>
    </row>
    <row r="4" spans="1:10" ht="15.5" x14ac:dyDescent="0.35">
      <c r="A4" s="47" t="s">
        <v>89</v>
      </c>
      <c r="B4" s="48"/>
      <c r="C4" s="48"/>
      <c r="D4" s="49"/>
    </row>
    <row r="5" spans="1:10" ht="15.5" x14ac:dyDescent="0.35">
      <c r="A5" s="44"/>
      <c r="B5" s="45"/>
      <c r="C5" s="45"/>
      <c r="D5" s="46"/>
      <c r="F5" s="2" t="s">
        <v>178</v>
      </c>
    </row>
    <row r="6" spans="1:10" ht="30.65" customHeight="1" x14ac:dyDescent="0.35">
      <c r="A6" s="43" t="s">
        <v>85</v>
      </c>
      <c r="B6" s="43"/>
      <c r="C6" s="43"/>
      <c r="D6" s="43"/>
      <c r="F6" s="2" t="s">
        <v>179</v>
      </c>
    </row>
    <row r="7" spans="1:10" ht="30" customHeight="1" x14ac:dyDescent="0.35">
      <c r="A7" s="43" t="s">
        <v>88</v>
      </c>
      <c r="B7" s="43"/>
      <c r="C7" s="43"/>
      <c r="D7" s="43"/>
      <c r="F7" s="2" t="s">
        <v>180</v>
      </c>
    </row>
    <row r="8" spans="1:10" ht="19.5" x14ac:dyDescent="0.45">
      <c r="A8" s="3"/>
      <c r="I8" s="77" t="s">
        <v>181</v>
      </c>
      <c r="J8" s="77"/>
    </row>
    <row r="9" spans="1:10" x14ac:dyDescent="0.35">
      <c r="A9" s="4" t="s">
        <v>36</v>
      </c>
      <c r="B9" s="4" t="s">
        <v>0</v>
      </c>
      <c r="C9" s="5" t="s">
        <v>81</v>
      </c>
      <c r="D9" s="5" t="s">
        <v>82</v>
      </c>
      <c r="E9" s="5" t="s">
        <v>83</v>
      </c>
      <c r="F9" s="5" t="s">
        <v>84</v>
      </c>
      <c r="G9" s="6" t="s">
        <v>35</v>
      </c>
      <c r="I9" s="73" t="s">
        <v>84</v>
      </c>
      <c r="J9" s="74" t="s">
        <v>35</v>
      </c>
    </row>
    <row r="10" spans="1:10" x14ac:dyDescent="0.35">
      <c r="A10" s="53" t="s">
        <v>38</v>
      </c>
      <c r="B10" s="54"/>
      <c r="C10" s="54"/>
      <c r="D10" s="54"/>
      <c r="E10" s="54"/>
      <c r="F10" s="54"/>
      <c r="G10" s="55"/>
      <c r="I10" s="75"/>
      <c r="J10" s="75"/>
    </row>
    <row r="11" spans="1:10" ht="43.5" x14ac:dyDescent="0.35">
      <c r="A11" s="7" t="s">
        <v>1</v>
      </c>
      <c r="B11" s="7" t="s">
        <v>39</v>
      </c>
      <c r="C11" s="8" t="s">
        <v>164</v>
      </c>
      <c r="D11" s="8" t="s">
        <v>165</v>
      </c>
      <c r="E11" s="8" t="s">
        <v>166</v>
      </c>
      <c r="F11" s="9">
        <f>G11*0.06</f>
        <v>0.72</v>
      </c>
      <c r="G11" s="10">
        <v>12</v>
      </c>
      <c r="I11" s="76">
        <f>F11*1.042</f>
        <v>0.75024000000000002</v>
      </c>
      <c r="J11" s="76">
        <f>G11*1.042</f>
        <v>12.504000000000001</v>
      </c>
    </row>
    <row r="12" spans="1:10" ht="43.5" x14ac:dyDescent="0.35">
      <c r="A12" s="7" t="s">
        <v>3</v>
      </c>
      <c r="B12" s="7" t="s">
        <v>40</v>
      </c>
      <c r="C12" s="8" t="s">
        <v>167</v>
      </c>
      <c r="D12" s="8" t="s">
        <v>168</v>
      </c>
      <c r="E12" s="8" t="s">
        <v>169</v>
      </c>
      <c r="F12" s="9">
        <f>G12*0.07</f>
        <v>0.84000000000000008</v>
      </c>
      <c r="G12" s="10">
        <v>12</v>
      </c>
      <c r="I12" s="76">
        <f t="shared" ref="I12:I52" si="0">F12*1.042</f>
        <v>0.87528000000000017</v>
      </c>
      <c r="J12" s="76">
        <f t="shared" ref="J12:J52" si="1">G12*1.042</f>
        <v>12.504000000000001</v>
      </c>
    </row>
    <row r="13" spans="1:10" ht="29" x14ac:dyDescent="0.35">
      <c r="A13" s="7" t="s">
        <v>5</v>
      </c>
      <c r="B13" s="7" t="s">
        <v>41</v>
      </c>
      <c r="C13" s="8" t="s">
        <v>171</v>
      </c>
      <c r="D13" s="8" t="s">
        <v>172</v>
      </c>
      <c r="E13" s="8" t="s">
        <v>166</v>
      </c>
      <c r="F13" s="9">
        <f t="shared" ref="F13:F15" si="2">G13*0.06</f>
        <v>0.72</v>
      </c>
      <c r="G13" s="10">
        <v>12</v>
      </c>
      <c r="I13" s="76">
        <f t="shared" si="0"/>
        <v>0.75024000000000002</v>
      </c>
      <c r="J13" s="76">
        <f t="shared" si="1"/>
        <v>12.504000000000001</v>
      </c>
    </row>
    <row r="14" spans="1:10" ht="29" x14ac:dyDescent="0.35">
      <c r="A14" s="7" t="s">
        <v>7</v>
      </c>
      <c r="B14" s="7" t="s">
        <v>42</v>
      </c>
      <c r="C14" s="8" t="s">
        <v>170</v>
      </c>
      <c r="D14" s="8" t="s">
        <v>173</v>
      </c>
      <c r="E14" s="8" t="s">
        <v>166</v>
      </c>
      <c r="F14" s="9">
        <f t="shared" si="2"/>
        <v>0.72</v>
      </c>
      <c r="G14" s="10">
        <v>12</v>
      </c>
      <c r="I14" s="76">
        <f t="shared" si="0"/>
        <v>0.75024000000000002</v>
      </c>
      <c r="J14" s="76">
        <f t="shared" si="1"/>
        <v>12.504000000000001</v>
      </c>
    </row>
    <row r="15" spans="1:10" ht="29" x14ac:dyDescent="0.35">
      <c r="A15" s="7" t="s">
        <v>9</v>
      </c>
      <c r="B15" s="7" t="s">
        <v>43</v>
      </c>
      <c r="C15" s="8" t="s">
        <v>174</v>
      </c>
      <c r="D15" s="8" t="s">
        <v>175</v>
      </c>
      <c r="E15" s="8" t="s">
        <v>166</v>
      </c>
      <c r="F15" s="9">
        <f t="shared" si="2"/>
        <v>0.72</v>
      </c>
      <c r="G15" s="10">
        <v>12</v>
      </c>
      <c r="I15" s="76">
        <f t="shared" si="0"/>
        <v>0.75024000000000002</v>
      </c>
      <c r="J15" s="76">
        <f t="shared" si="1"/>
        <v>12.504000000000001</v>
      </c>
    </row>
    <row r="16" spans="1:10" ht="43.5" x14ac:dyDescent="0.35">
      <c r="A16" s="7" t="s">
        <v>11</v>
      </c>
      <c r="B16" s="7" t="s">
        <v>37</v>
      </c>
      <c r="C16" s="8" t="s">
        <v>125</v>
      </c>
      <c r="D16" s="8" t="s">
        <v>127</v>
      </c>
      <c r="E16" s="8" t="s">
        <v>176</v>
      </c>
      <c r="F16" s="9">
        <f>G16*0.08</f>
        <v>1.2</v>
      </c>
      <c r="G16" s="10">
        <v>15</v>
      </c>
      <c r="I16" s="76">
        <f t="shared" si="0"/>
        <v>1.2504</v>
      </c>
      <c r="J16" s="76">
        <f t="shared" si="1"/>
        <v>15.63</v>
      </c>
    </row>
    <row r="17" spans="1:11" ht="39.5" x14ac:dyDescent="0.35">
      <c r="A17" s="7" t="s">
        <v>13</v>
      </c>
      <c r="B17" s="7" t="s">
        <v>19</v>
      </c>
      <c r="C17" s="8" t="s">
        <v>124</v>
      </c>
      <c r="D17" s="8" t="s">
        <v>134</v>
      </c>
      <c r="E17" s="8" t="s">
        <v>108</v>
      </c>
      <c r="F17" s="9">
        <v>5.25</v>
      </c>
      <c r="G17" s="10">
        <v>15</v>
      </c>
      <c r="I17" s="76">
        <f t="shared" si="0"/>
        <v>5.4705000000000004</v>
      </c>
      <c r="J17" s="76">
        <f t="shared" si="1"/>
        <v>15.63</v>
      </c>
    </row>
    <row r="18" spans="1:11" ht="39.5" x14ac:dyDescent="0.35">
      <c r="A18" s="7" t="s">
        <v>14</v>
      </c>
      <c r="B18" s="7" t="s">
        <v>21</v>
      </c>
      <c r="C18" s="8" t="s">
        <v>128</v>
      </c>
      <c r="D18" s="8" t="s">
        <v>135</v>
      </c>
      <c r="E18" s="8" t="s">
        <v>108</v>
      </c>
      <c r="F18" s="9">
        <v>5.25</v>
      </c>
      <c r="G18" s="10">
        <v>15</v>
      </c>
      <c r="I18" s="76">
        <f t="shared" si="0"/>
        <v>5.4705000000000004</v>
      </c>
      <c r="J18" s="76">
        <f t="shared" si="1"/>
        <v>15.63</v>
      </c>
    </row>
    <row r="19" spans="1:11" x14ac:dyDescent="0.35">
      <c r="A19" s="56" t="s">
        <v>44</v>
      </c>
      <c r="B19" s="57"/>
      <c r="C19" s="57"/>
      <c r="D19" s="57"/>
      <c r="E19" s="57"/>
      <c r="F19" s="57"/>
      <c r="G19" s="58"/>
      <c r="I19" s="76"/>
      <c r="J19" s="76"/>
    </row>
    <row r="20" spans="1:11" ht="68.5" x14ac:dyDescent="0.35">
      <c r="A20" s="11" t="s">
        <v>15</v>
      </c>
      <c r="B20" s="11" t="s">
        <v>2</v>
      </c>
      <c r="C20" s="12" t="s">
        <v>94</v>
      </c>
      <c r="D20" s="12" t="s">
        <v>136</v>
      </c>
      <c r="E20" s="12" t="s">
        <v>95</v>
      </c>
      <c r="F20" s="13">
        <v>2.2200000000000002</v>
      </c>
      <c r="G20" s="14">
        <v>8.9</v>
      </c>
      <c r="H20" s="2">
        <v>2.23</v>
      </c>
      <c r="I20" s="76">
        <f t="shared" si="0"/>
        <v>2.3132400000000004</v>
      </c>
      <c r="J20" s="76">
        <f t="shared" si="1"/>
        <v>9.2738000000000014</v>
      </c>
      <c r="K20" s="71">
        <f>H20*1.042</f>
        <v>2.3236600000000003</v>
      </c>
    </row>
    <row r="21" spans="1:11" ht="54" x14ac:dyDescent="0.35">
      <c r="A21" s="11" t="s">
        <v>16</v>
      </c>
      <c r="B21" s="11" t="s">
        <v>4</v>
      </c>
      <c r="C21" s="12" t="s">
        <v>96</v>
      </c>
      <c r="D21" s="12" t="s">
        <v>137</v>
      </c>
      <c r="E21" s="12" t="s">
        <v>95</v>
      </c>
      <c r="F21" s="13">
        <v>2.2200000000000002</v>
      </c>
      <c r="G21" s="14">
        <v>8.9</v>
      </c>
      <c r="H21" s="2">
        <v>2.23</v>
      </c>
      <c r="I21" s="76">
        <f t="shared" si="0"/>
        <v>2.3132400000000004</v>
      </c>
      <c r="J21" s="76">
        <f t="shared" si="1"/>
        <v>9.2738000000000014</v>
      </c>
      <c r="K21" s="71">
        <f>H21*1.042</f>
        <v>2.3236600000000003</v>
      </c>
    </row>
    <row r="22" spans="1:11" ht="68.5" x14ac:dyDescent="0.35">
      <c r="A22" s="11" t="s">
        <v>17</v>
      </c>
      <c r="B22" s="11" t="s">
        <v>6</v>
      </c>
      <c r="C22" s="12" t="s">
        <v>129</v>
      </c>
      <c r="D22" s="12" t="s">
        <v>138</v>
      </c>
      <c r="E22" s="12" t="s">
        <v>95</v>
      </c>
      <c r="F22" s="13">
        <v>3.7</v>
      </c>
      <c r="G22" s="14">
        <v>14.8</v>
      </c>
      <c r="I22" s="76">
        <f t="shared" si="0"/>
        <v>3.8554000000000004</v>
      </c>
      <c r="J22" s="76">
        <f t="shared" si="1"/>
        <v>15.421600000000002</v>
      </c>
    </row>
    <row r="23" spans="1:11" ht="54" x14ac:dyDescent="0.35">
      <c r="A23" s="11" t="s">
        <v>18</v>
      </c>
      <c r="B23" s="11" t="s">
        <v>8</v>
      </c>
      <c r="C23" s="12" t="s">
        <v>97</v>
      </c>
      <c r="D23" s="12" t="s">
        <v>139</v>
      </c>
      <c r="E23" s="12" t="s">
        <v>95</v>
      </c>
      <c r="F23" s="13">
        <v>3.7</v>
      </c>
      <c r="G23" s="14">
        <v>14.8</v>
      </c>
      <c r="I23" s="76">
        <f t="shared" si="0"/>
        <v>3.8554000000000004</v>
      </c>
      <c r="J23" s="76">
        <f t="shared" si="1"/>
        <v>15.421600000000002</v>
      </c>
    </row>
    <row r="24" spans="1:11" ht="68.5" x14ac:dyDescent="0.35">
      <c r="A24" s="11" t="s">
        <v>20</v>
      </c>
      <c r="B24" s="11" t="s">
        <v>10</v>
      </c>
      <c r="C24" s="12" t="s">
        <v>98</v>
      </c>
      <c r="D24" s="12" t="s">
        <v>140</v>
      </c>
      <c r="E24" s="12" t="s">
        <v>95</v>
      </c>
      <c r="F24" s="13">
        <v>3.7</v>
      </c>
      <c r="G24" s="14">
        <v>14.8</v>
      </c>
      <c r="I24" s="76">
        <f t="shared" si="0"/>
        <v>3.8554000000000004</v>
      </c>
      <c r="J24" s="76">
        <f t="shared" si="1"/>
        <v>15.421600000000002</v>
      </c>
    </row>
    <row r="25" spans="1:11" ht="39.5" x14ac:dyDescent="0.35">
      <c r="A25" s="11" t="s">
        <v>22</v>
      </c>
      <c r="B25" s="11" t="s">
        <v>12</v>
      </c>
      <c r="C25" s="12" t="s">
        <v>99</v>
      </c>
      <c r="D25" s="12" t="s">
        <v>141</v>
      </c>
      <c r="E25" s="12" t="s">
        <v>95</v>
      </c>
      <c r="F25" s="13">
        <v>3.7</v>
      </c>
      <c r="G25" s="14">
        <v>14.8</v>
      </c>
      <c r="I25" s="76">
        <f t="shared" si="0"/>
        <v>3.8554000000000004</v>
      </c>
      <c r="J25" s="76">
        <f t="shared" si="1"/>
        <v>15.421600000000002</v>
      </c>
    </row>
    <row r="26" spans="1:11" ht="54" x14ac:dyDescent="0.35">
      <c r="A26" s="11" t="s">
        <v>23</v>
      </c>
      <c r="B26" s="11" t="s">
        <v>45</v>
      </c>
      <c r="C26" s="25" t="s">
        <v>100</v>
      </c>
      <c r="D26" s="25" t="s">
        <v>142</v>
      </c>
      <c r="E26" s="12" t="s">
        <v>95</v>
      </c>
      <c r="F26" s="13">
        <v>2.5</v>
      </c>
      <c r="G26" s="13">
        <v>8.1999999999999993</v>
      </c>
      <c r="H26" s="2">
        <v>2.0499999999999998</v>
      </c>
      <c r="I26" s="76">
        <f t="shared" si="0"/>
        <v>2.605</v>
      </c>
      <c r="J26" s="76">
        <f t="shared" si="1"/>
        <v>8.5443999999999996</v>
      </c>
      <c r="K26" s="2">
        <f>H26*1.042</f>
        <v>2.1360999999999999</v>
      </c>
    </row>
    <row r="27" spans="1:11" ht="43.5" x14ac:dyDescent="0.35">
      <c r="A27" s="11" t="s">
        <v>24</v>
      </c>
      <c r="B27" s="11" t="s">
        <v>47</v>
      </c>
      <c r="C27" s="25" t="s">
        <v>101</v>
      </c>
      <c r="D27" s="25" t="s">
        <v>131</v>
      </c>
      <c r="E27" s="12" t="s">
        <v>126</v>
      </c>
      <c r="F27" s="13">
        <v>1.23</v>
      </c>
      <c r="G27" s="13">
        <v>8.1999999999999993</v>
      </c>
      <c r="I27" s="76">
        <f t="shared" si="0"/>
        <v>1.28166</v>
      </c>
      <c r="J27" s="76">
        <f t="shared" si="1"/>
        <v>8.5443999999999996</v>
      </c>
    </row>
    <row r="28" spans="1:11" ht="54" x14ac:dyDescent="0.35">
      <c r="A28" s="11" t="s">
        <v>26</v>
      </c>
      <c r="B28" s="11" t="s">
        <v>46</v>
      </c>
      <c r="C28" s="25" t="s">
        <v>132</v>
      </c>
      <c r="D28" s="25" t="s">
        <v>143</v>
      </c>
      <c r="E28" s="12" t="s">
        <v>130</v>
      </c>
      <c r="F28" s="13">
        <v>1.64</v>
      </c>
      <c r="G28" s="13">
        <v>8.1999999999999993</v>
      </c>
      <c r="I28" s="76">
        <f t="shared" si="0"/>
        <v>1.70888</v>
      </c>
      <c r="J28" s="76">
        <f t="shared" si="1"/>
        <v>8.5443999999999996</v>
      </c>
    </row>
    <row r="29" spans="1:11" x14ac:dyDescent="0.35">
      <c r="A29" s="59" t="s">
        <v>49</v>
      </c>
      <c r="B29" s="60"/>
      <c r="C29" s="60"/>
      <c r="D29" s="60"/>
      <c r="E29" s="60"/>
      <c r="F29" s="60"/>
      <c r="G29" s="61"/>
      <c r="I29" s="76"/>
      <c r="J29" s="76"/>
    </row>
    <row r="30" spans="1:11" ht="54" x14ac:dyDescent="0.35">
      <c r="A30" s="15" t="s">
        <v>28</v>
      </c>
      <c r="B30" s="15" t="s">
        <v>25</v>
      </c>
      <c r="C30" s="32" t="s">
        <v>102</v>
      </c>
      <c r="D30" s="32" t="s">
        <v>144</v>
      </c>
      <c r="E30" s="26" t="s">
        <v>95</v>
      </c>
      <c r="F30" s="16">
        <v>2.5</v>
      </c>
      <c r="G30" s="16">
        <v>10</v>
      </c>
      <c r="I30" s="76">
        <f t="shared" si="0"/>
        <v>2.605</v>
      </c>
      <c r="J30" s="76">
        <f t="shared" si="1"/>
        <v>10.42</v>
      </c>
    </row>
    <row r="31" spans="1:11" ht="68.5" x14ac:dyDescent="0.35">
      <c r="A31" s="15" t="s">
        <v>29</v>
      </c>
      <c r="B31" s="15" t="s">
        <v>27</v>
      </c>
      <c r="C31" s="32" t="s">
        <v>103</v>
      </c>
      <c r="D31" s="39" t="s">
        <v>146</v>
      </c>
      <c r="E31" s="26" t="s">
        <v>95</v>
      </c>
      <c r="F31" s="16">
        <v>2.5</v>
      </c>
      <c r="G31" s="16">
        <v>10</v>
      </c>
      <c r="I31" s="76">
        <f t="shared" si="0"/>
        <v>2.605</v>
      </c>
      <c r="J31" s="76">
        <f t="shared" si="1"/>
        <v>10.42</v>
      </c>
    </row>
    <row r="32" spans="1:11" ht="68.5" x14ac:dyDescent="0.35">
      <c r="A32" s="15" t="s">
        <v>31</v>
      </c>
      <c r="B32" s="15" t="s">
        <v>91</v>
      </c>
      <c r="C32" s="32" t="s">
        <v>104</v>
      </c>
      <c r="D32" s="32" t="s">
        <v>145</v>
      </c>
      <c r="E32" s="26" t="s">
        <v>95</v>
      </c>
      <c r="F32" s="16">
        <v>2.2999999999999998</v>
      </c>
      <c r="G32" s="16">
        <v>9.1999999999999993</v>
      </c>
      <c r="I32" s="76">
        <f t="shared" si="0"/>
        <v>2.3965999999999998</v>
      </c>
      <c r="J32" s="76">
        <f t="shared" si="1"/>
        <v>9.5863999999999994</v>
      </c>
    </row>
    <row r="33" spans="1:10" ht="54" x14ac:dyDescent="0.35">
      <c r="A33" s="15">
        <v>21</v>
      </c>
      <c r="B33" s="15" t="s">
        <v>30</v>
      </c>
      <c r="C33" s="32" t="s">
        <v>105</v>
      </c>
      <c r="D33" s="39" t="s">
        <v>147</v>
      </c>
      <c r="E33" s="26" t="s">
        <v>95</v>
      </c>
      <c r="F33" s="16">
        <v>2.2999999999999998</v>
      </c>
      <c r="G33" s="16">
        <v>9.1999999999999993</v>
      </c>
      <c r="I33" s="76">
        <f t="shared" si="0"/>
        <v>2.3965999999999998</v>
      </c>
      <c r="J33" s="76">
        <f t="shared" si="1"/>
        <v>9.5863999999999994</v>
      </c>
    </row>
    <row r="34" spans="1:10" ht="54" x14ac:dyDescent="0.35">
      <c r="A34" s="15" t="s">
        <v>33</v>
      </c>
      <c r="B34" s="15" t="s">
        <v>32</v>
      </c>
      <c r="C34" s="32" t="s">
        <v>106</v>
      </c>
      <c r="D34" s="32" t="s">
        <v>148</v>
      </c>
      <c r="E34" s="26" t="s">
        <v>95</v>
      </c>
      <c r="F34" s="16">
        <v>2.2999999999999998</v>
      </c>
      <c r="G34" s="16">
        <v>9.1999999999999993</v>
      </c>
      <c r="I34" s="76">
        <f t="shared" si="0"/>
        <v>2.3965999999999998</v>
      </c>
      <c r="J34" s="76">
        <f t="shared" si="1"/>
        <v>9.5863999999999994</v>
      </c>
    </row>
    <row r="35" spans="1:10" ht="54" x14ac:dyDescent="0.35">
      <c r="A35" s="15" t="s">
        <v>34</v>
      </c>
      <c r="B35" s="15" t="s">
        <v>48</v>
      </c>
      <c r="C35" s="32" t="s">
        <v>107</v>
      </c>
      <c r="D35" s="32" t="s">
        <v>149</v>
      </c>
      <c r="E35" s="26" t="s">
        <v>108</v>
      </c>
      <c r="F35" s="16">
        <v>5.0199999999999996</v>
      </c>
      <c r="G35" s="16">
        <v>14.35</v>
      </c>
      <c r="I35" s="76">
        <f t="shared" si="0"/>
        <v>5.2308399999999997</v>
      </c>
      <c r="J35" s="76">
        <f t="shared" si="1"/>
        <v>14.9527</v>
      </c>
    </row>
    <row r="36" spans="1:10" x14ac:dyDescent="0.35">
      <c r="A36" s="62" t="s">
        <v>50</v>
      </c>
      <c r="B36" s="63"/>
      <c r="C36" s="63"/>
      <c r="D36" s="63"/>
      <c r="E36" s="63"/>
      <c r="F36" s="63"/>
      <c r="G36" s="64"/>
      <c r="I36" s="76"/>
      <c r="J36" s="76"/>
    </row>
    <row r="37" spans="1:10" ht="39.5" x14ac:dyDescent="0.35">
      <c r="A37" s="17" t="s">
        <v>59</v>
      </c>
      <c r="B37" s="17" t="s">
        <v>51</v>
      </c>
      <c r="C37" s="33" t="s">
        <v>109</v>
      </c>
      <c r="D37" s="36" t="s">
        <v>150</v>
      </c>
      <c r="E37" s="27" t="s">
        <v>95</v>
      </c>
      <c r="F37" s="18">
        <v>1.68</v>
      </c>
      <c r="G37" s="18">
        <v>6.7</v>
      </c>
      <c r="I37" s="76">
        <f t="shared" si="0"/>
        <v>1.7505599999999999</v>
      </c>
      <c r="J37" s="76">
        <f t="shared" si="1"/>
        <v>6.9814000000000007</v>
      </c>
    </row>
    <row r="38" spans="1:10" ht="39.5" x14ac:dyDescent="0.35">
      <c r="A38" s="17" t="s">
        <v>60</v>
      </c>
      <c r="B38" s="17" t="s">
        <v>52</v>
      </c>
      <c r="C38" s="33" t="s">
        <v>110</v>
      </c>
      <c r="D38" s="33" t="s">
        <v>151</v>
      </c>
      <c r="E38" s="27" t="s">
        <v>95</v>
      </c>
      <c r="F38" s="18">
        <v>1.68</v>
      </c>
      <c r="G38" s="18">
        <v>6.7</v>
      </c>
      <c r="I38" s="76">
        <f t="shared" si="0"/>
        <v>1.7505599999999999</v>
      </c>
      <c r="J38" s="76">
        <f t="shared" si="1"/>
        <v>6.9814000000000007</v>
      </c>
    </row>
    <row r="39" spans="1:10" x14ac:dyDescent="0.35">
      <c r="A39" s="65" t="s">
        <v>53</v>
      </c>
      <c r="B39" s="66"/>
      <c r="C39" s="66"/>
      <c r="D39" s="66"/>
      <c r="E39" s="66"/>
      <c r="F39" s="66"/>
      <c r="G39" s="67"/>
      <c r="I39" s="76"/>
      <c r="J39" s="76"/>
    </row>
    <row r="40" spans="1:10" ht="39.5" x14ac:dyDescent="0.35">
      <c r="A40" s="19" t="s">
        <v>61</v>
      </c>
      <c r="B40" s="19" t="s">
        <v>54</v>
      </c>
      <c r="C40" s="28" t="s">
        <v>111</v>
      </c>
      <c r="D40" s="34" t="s">
        <v>152</v>
      </c>
      <c r="E40" s="30" t="s">
        <v>122</v>
      </c>
      <c r="F40" s="20">
        <v>5.5</v>
      </c>
      <c r="G40" s="20">
        <v>11</v>
      </c>
      <c r="I40" s="76">
        <f t="shared" si="0"/>
        <v>5.7309999999999999</v>
      </c>
      <c r="J40" s="76">
        <f t="shared" si="1"/>
        <v>11.462</v>
      </c>
    </row>
    <row r="41" spans="1:10" ht="39.5" x14ac:dyDescent="0.35">
      <c r="A41" s="19" t="s">
        <v>62</v>
      </c>
      <c r="B41" s="19" t="s">
        <v>55</v>
      </c>
      <c r="C41" s="28" t="s">
        <v>112</v>
      </c>
      <c r="D41" s="34" t="s">
        <v>153</v>
      </c>
      <c r="E41" s="30" t="s">
        <v>122</v>
      </c>
      <c r="F41" s="20">
        <v>5.5</v>
      </c>
      <c r="G41" s="20">
        <v>11</v>
      </c>
      <c r="I41" s="76">
        <f t="shared" si="0"/>
        <v>5.7309999999999999</v>
      </c>
      <c r="J41" s="76">
        <f t="shared" si="1"/>
        <v>11.462</v>
      </c>
    </row>
    <row r="42" spans="1:10" ht="50" x14ac:dyDescent="0.35">
      <c r="A42" s="19" t="s">
        <v>63</v>
      </c>
      <c r="B42" s="19" t="s">
        <v>56</v>
      </c>
      <c r="C42" s="28" t="s">
        <v>133</v>
      </c>
      <c r="D42" s="34" t="s">
        <v>154</v>
      </c>
      <c r="E42" s="30" t="s">
        <v>122</v>
      </c>
      <c r="F42" s="20">
        <v>5.5</v>
      </c>
      <c r="G42" s="20">
        <v>11</v>
      </c>
      <c r="I42" s="76">
        <f t="shared" si="0"/>
        <v>5.7309999999999999</v>
      </c>
      <c r="J42" s="76">
        <f t="shared" si="1"/>
        <v>11.462</v>
      </c>
    </row>
    <row r="43" spans="1:10" ht="39.5" x14ac:dyDescent="0.35">
      <c r="A43" s="19" t="s">
        <v>64</v>
      </c>
      <c r="B43" s="19" t="s">
        <v>57</v>
      </c>
      <c r="C43" s="28" t="s">
        <v>113</v>
      </c>
      <c r="D43" s="38" t="s">
        <v>155</v>
      </c>
      <c r="E43" s="30" t="s">
        <v>122</v>
      </c>
      <c r="F43" s="20">
        <v>5.5</v>
      </c>
      <c r="G43" s="20">
        <v>11</v>
      </c>
      <c r="I43" s="76">
        <f t="shared" si="0"/>
        <v>5.7309999999999999</v>
      </c>
      <c r="J43" s="76">
        <f t="shared" si="1"/>
        <v>11.462</v>
      </c>
    </row>
    <row r="44" spans="1:10" ht="39.5" x14ac:dyDescent="0.35">
      <c r="A44" s="19" t="s">
        <v>65</v>
      </c>
      <c r="B44" s="19" t="s">
        <v>58</v>
      </c>
      <c r="C44" s="28" t="s">
        <v>114</v>
      </c>
      <c r="D44" s="34" t="s">
        <v>156</v>
      </c>
      <c r="E44" s="30" t="s">
        <v>122</v>
      </c>
      <c r="F44" s="20">
        <v>5.5</v>
      </c>
      <c r="G44" s="20">
        <v>11</v>
      </c>
      <c r="I44" s="76">
        <f t="shared" si="0"/>
        <v>5.7309999999999999</v>
      </c>
      <c r="J44" s="76">
        <f t="shared" si="1"/>
        <v>11.462</v>
      </c>
    </row>
    <row r="45" spans="1:10" x14ac:dyDescent="0.35">
      <c r="A45" s="68" t="s">
        <v>66</v>
      </c>
      <c r="B45" s="69"/>
      <c r="C45" s="69"/>
      <c r="D45" s="69"/>
      <c r="E45" s="69"/>
      <c r="F45" s="69"/>
      <c r="G45" s="70"/>
      <c r="I45" s="76"/>
      <c r="J45" s="76"/>
    </row>
    <row r="46" spans="1:10" ht="79" x14ac:dyDescent="0.35">
      <c r="A46" s="21" t="s">
        <v>74</v>
      </c>
      <c r="B46" s="21" t="s">
        <v>67</v>
      </c>
      <c r="C46" s="29" t="s">
        <v>115</v>
      </c>
      <c r="D46" s="35" t="s">
        <v>159</v>
      </c>
      <c r="E46" s="31" t="s">
        <v>123</v>
      </c>
      <c r="F46" s="22">
        <v>2.58</v>
      </c>
      <c r="G46" s="22">
        <v>6.45</v>
      </c>
      <c r="I46" s="76">
        <f t="shared" si="0"/>
        <v>2.6883600000000003</v>
      </c>
      <c r="J46" s="76">
        <f t="shared" si="1"/>
        <v>6.7209000000000003</v>
      </c>
    </row>
    <row r="47" spans="1:10" ht="64.5" x14ac:dyDescent="0.35">
      <c r="A47" s="21" t="s">
        <v>75</v>
      </c>
      <c r="B47" s="21" t="s">
        <v>68</v>
      </c>
      <c r="C47" s="29" t="s">
        <v>116</v>
      </c>
      <c r="D47" s="35" t="s">
        <v>158</v>
      </c>
      <c r="E47" s="31" t="s">
        <v>123</v>
      </c>
      <c r="F47" s="22">
        <v>2.58</v>
      </c>
      <c r="G47" s="22">
        <v>6.45</v>
      </c>
      <c r="I47" s="76">
        <f t="shared" si="0"/>
        <v>2.6883600000000003</v>
      </c>
      <c r="J47" s="76">
        <f t="shared" si="1"/>
        <v>6.7209000000000003</v>
      </c>
    </row>
    <row r="48" spans="1:10" ht="43.5" x14ac:dyDescent="0.35">
      <c r="A48" s="21" t="s">
        <v>76</v>
      </c>
      <c r="B48" s="21" t="s">
        <v>69</v>
      </c>
      <c r="C48" s="29" t="s">
        <v>117</v>
      </c>
      <c r="D48" s="37" t="s">
        <v>163</v>
      </c>
      <c r="E48" s="31" t="s">
        <v>123</v>
      </c>
      <c r="F48" s="22">
        <v>2.58</v>
      </c>
      <c r="G48" s="22">
        <v>6.45</v>
      </c>
      <c r="I48" s="76">
        <f t="shared" si="0"/>
        <v>2.6883600000000003</v>
      </c>
      <c r="J48" s="76">
        <f t="shared" si="1"/>
        <v>6.7209000000000003</v>
      </c>
    </row>
    <row r="49" spans="1:10" ht="54" x14ac:dyDescent="0.35">
      <c r="A49" s="21" t="s">
        <v>77</v>
      </c>
      <c r="B49" s="21" t="s">
        <v>70</v>
      </c>
      <c r="C49" s="29" t="s">
        <v>118</v>
      </c>
      <c r="D49" s="35" t="s">
        <v>157</v>
      </c>
      <c r="E49" s="31" t="s">
        <v>123</v>
      </c>
      <c r="F49" s="22">
        <v>2.58</v>
      </c>
      <c r="G49" s="22">
        <v>6.45</v>
      </c>
      <c r="I49" s="76">
        <f t="shared" si="0"/>
        <v>2.6883600000000003</v>
      </c>
      <c r="J49" s="76">
        <f t="shared" si="1"/>
        <v>6.7209000000000003</v>
      </c>
    </row>
    <row r="50" spans="1:10" ht="29" x14ac:dyDescent="0.35">
      <c r="A50" s="21" t="s">
        <v>78</v>
      </c>
      <c r="B50" s="21" t="s">
        <v>71</v>
      </c>
      <c r="C50" s="29" t="s">
        <v>119</v>
      </c>
      <c r="D50" s="35" t="s">
        <v>161</v>
      </c>
      <c r="E50" s="31" t="s">
        <v>123</v>
      </c>
      <c r="F50" s="22">
        <v>2.58</v>
      </c>
      <c r="G50" s="22">
        <v>6.45</v>
      </c>
      <c r="I50" s="76">
        <f t="shared" si="0"/>
        <v>2.6883600000000003</v>
      </c>
      <c r="J50" s="76">
        <f t="shared" si="1"/>
        <v>6.7209000000000003</v>
      </c>
    </row>
    <row r="51" spans="1:10" ht="39.5" x14ac:dyDescent="0.35">
      <c r="A51" s="21" t="s">
        <v>79</v>
      </c>
      <c r="B51" s="21" t="s">
        <v>72</v>
      </c>
      <c r="C51" s="29" t="s">
        <v>120</v>
      </c>
      <c r="D51" s="35" t="s">
        <v>160</v>
      </c>
      <c r="E51" s="31" t="s">
        <v>123</v>
      </c>
      <c r="F51" s="22">
        <v>2.58</v>
      </c>
      <c r="G51" s="22">
        <v>6.45</v>
      </c>
      <c r="I51" s="76">
        <f t="shared" si="0"/>
        <v>2.6883600000000003</v>
      </c>
      <c r="J51" s="76">
        <f t="shared" si="1"/>
        <v>6.7209000000000003</v>
      </c>
    </row>
    <row r="52" spans="1:10" ht="39.5" x14ac:dyDescent="0.35">
      <c r="A52" s="21" t="s">
        <v>80</v>
      </c>
      <c r="B52" s="21" t="s">
        <v>73</v>
      </c>
      <c r="C52" s="29" t="s">
        <v>121</v>
      </c>
      <c r="D52" s="35" t="s">
        <v>162</v>
      </c>
      <c r="E52" s="31" t="s">
        <v>123</v>
      </c>
      <c r="F52" s="22">
        <v>2.58</v>
      </c>
      <c r="G52" s="22">
        <v>6.45</v>
      </c>
      <c r="I52" s="76">
        <f t="shared" si="0"/>
        <v>2.6883600000000003</v>
      </c>
      <c r="J52" s="76">
        <f t="shared" si="1"/>
        <v>6.7209000000000003</v>
      </c>
    </row>
    <row r="53" spans="1:10" s="23" customFormat="1" ht="45" customHeight="1" x14ac:dyDescent="0.35">
      <c r="A53" s="50" t="s">
        <v>90</v>
      </c>
      <c r="B53" s="51"/>
      <c r="C53" s="51"/>
      <c r="D53" s="51"/>
      <c r="E53" s="51"/>
      <c r="F53" s="52"/>
      <c r="G53" s="1">
        <f>SUM(G46:G52,G40:G44,G37:G38,G30:G35,G20:G28,G11:G18)</f>
        <v>382.1</v>
      </c>
      <c r="J53" s="72">
        <f>SUM(J46:J52,J40:J44,J37:J38,J30:J35,J20:J28,J11:J18)</f>
        <v>398.14820000000009</v>
      </c>
    </row>
    <row r="54" spans="1:10" ht="14.4" customHeight="1" x14ac:dyDescent="0.35">
      <c r="A54" s="40" t="s">
        <v>92</v>
      </c>
      <c r="B54" s="40"/>
      <c r="C54" s="40"/>
      <c r="D54" s="40"/>
      <c r="E54" s="40"/>
      <c r="G54" s="24" t="s">
        <v>86</v>
      </c>
    </row>
    <row r="55" spans="1:10" ht="14.4" customHeight="1" x14ac:dyDescent="0.35"/>
  </sheetData>
  <mergeCells count="16">
    <mergeCell ref="I8:J8"/>
    <mergeCell ref="A54:E54"/>
    <mergeCell ref="A1:D1"/>
    <mergeCell ref="A2:D2"/>
    <mergeCell ref="A6:D6"/>
    <mergeCell ref="A7:D7"/>
    <mergeCell ref="A5:D5"/>
    <mergeCell ref="A4:D4"/>
    <mergeCell ref="A3:D3"/>
    <mergeCell ref="A53:F53"/>
    <mergeCell ref="A10:G10"/>
    <mergeCell ref="A19:G19"/>
    <mergeCell ref="A29:G29"/>
    <mergeCell ref="A36:G36"/>
    <mergeCell ref="A39:G39"/>
    <mergeCell ref="A45:G45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Pakkumuse esitamise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2025-01-02T10:58:48Z</dcterms:modified>
</cp:coreProperties>
</file>